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<sst xmlns="http://schemas.openxmlformats.org/spreadsheetml/2006/main" count="117" uniqueCount="50">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</sst>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724854</c:v>
                </c:pt>
                <c:pt idx="1">
                  <c:v>172343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897197</c:v>
                </c:pt>
                <c:pt idx="1">
                  <c:v>6464</c:v>
                </c:pt>
                <c:pt idx="2">
                  <c:v>1574</c:v>
                </c:pt>
                <c:pt idx="3">
                  <c:v>4349</c:v>
                </c:pt>
                <c:pt idx="4">
                  <c:v>27342</c:v>
                </c:pt>
                <c:pt idx="5">
                  <c:v>1734</c:v>
                </c:pt>
                <c:pt idx="6">
                  <c:v>1036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161226580638</c:v>
                </c:pt>
                <c:pt idx="1">
                  <c:v>4928773969</c:v>
                </c:pt>
                <c:pt idx="2">
                  <c:v>1233000614</c:v>
                </c:pt>
                <c:pt idx="3">
                  <c:v>2893439000</c:v>
                </c:pt>
                <c:pt idx="4">
                  <c:v>151904687664</c:v>
                </c:pt>
                <c:pt idx="5">
                  <c:v>24742297000</c:v>
                </c:pt>
                <c:pt idx="6">
                  <c:v>1546813168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98936150396</c:v>
                </c:pt>
                <c:pt idx="1">
                  <c:v>62290430242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179700.31179105592</c:v>
                </c:pt>
                <c:pt idx="1">
                  <c:v>155426.20769708743</c:v>
                </c:pt>
                <c:pt idx="2">
                  <c:v>190714.19748723606</c:v>
                </c:pt>
                <c:pt idx="3">
                  <c:v>174125.1569587238</c:v>
                </c:pt>
                <c:pt idx="4">
                  <c:v>232467.36975029347</c:v>
                </c:pt>
              </c:numCache>
            </c:numRef>
          </c:val>
        </c:ser>
        <c:axId val="34849994"/>
        <c:axId val="45214491"/>
      </c:barChart>
      <c:catAx>
        <c:axId val="3484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849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14268914.071510958</c:v>
                </c:pt>
                <c:pt idx="1">
                  <c:v>10144578.94736842</c:v>
                </c:pt>
                <c:pt idx="2">
                  <c:v>14507969.493593656</c:v>
                </c:pt>
                <c:pt idx="3">
                  <c:v>14200535.68627451</c:v>
                </c:pt>
                <c:pt idx="4">
                  <c:v>15584832.417582417</c:v>
                </c:pt>
              </c:numCache>
            </c:numRef>
          </c:val>
        </c:ser>
        <c:axId val="4277236"/>
        <c:axId val="38495125"/>
      </c:barChart>
      <c:catAx>
        <c:axId val="427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495125"/>
        <c:crosses val="autoZero"/>
        <c:auto val="1"/>
        <c:lblOffset val="100"/>
        <c:noMultiLvlLbl val="0"/>
      </c:catAx>
      <c:valAx>
        <c:axId val="3849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7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762495.9729269802</c:v>
                </c:pt>
                <c:pt idx="1">
                  <c:v>537683.3276388041</c:v>
                </c:pt>
                <c:pt idx="2">
                  <c:v>838862.3823834197</c:v>
                </c:pt>
                <c:pt idx="3">
                  <c:v>868591.2902028699</c:v>
                </c:pt>
                <c:pt idx="4">
                  <c:v>685395.9131545338</c:v>
                </c:pt>
              </c:numCache>
            </c:numRef>
          </c:val>
        </c:ser>
        <c:axId val="10911806"/>
        <c:axId val="31097391"/>
      </c:barChart>
      <c:catAx>
        <c:axId val="10911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097391"/>
        <c:crosses val="autoZero"/>
        <c:auto val="1"/>
        <c:lblOffset val="100"/>
        <c:noMultiLvlLbl val="0"/>
      </c:catAx>
      <c:valAx>
        <c:axId val="31097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911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783354.9008894536</c:v>
                </c:pt>
                <c:pt idx="1">
                  <c:v>726925.7142857143</c:v>
                </c:pt>
                <c:pt idx="2">
                  <c:v>799490.6977124183</c:v>
                </c:pt>
                <c:pt idx="3">
                  <c:v>847597.5382882883</c:v>
                </c:pt>
                <c:pt idx="4">
                  <c:v>672351.1904761905</c:v>
                </c:pt>
              </c:numCache>
            </c:numRef>
          </c:val>
        </c:ser>
        <c:axId val="11441064"/>
        <c:axId val="35860713"/>
      </c:barChart>
      <c:catAx>
        <c:axId val="1144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860713"/>
        <c:crosses val="autoZero"/>
        <c:auto val="1"/>
        <c:lblOffset val="100"/>
        <c:noMultiLvlLbl val="0"/>
      </c:catAx>
      <c:valAx>
        <c:axId val="3586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44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665311.3359392964</c:v>
                </c:pt>
                <c:pt idx="1">
                  <c:v>291809.2105263158</c:v>
                </c:pt>
                <c:pt idx="2">
                  <c:v>786287.3668188737</c:v>
                </c:pt>
                <c:pt idx="3">
                  <c:v>829627.1561256081</c:v>
                </c:pt>
                <c:pt idx="4">
                  <c:v>690592.7734375</c:v>
                </c:pt>
              </c:numCache>
            </c:numRef>
          </c:val>
        </c:ser>
        <c:axId val="54310962"/>
        <c:axId val="19036611"/>
      </c:barChart>
      <c:catAx>
        <c:axId val="5431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036611"/>
        <c:crosses val="autoZero"/>
        <c:auto val="1"/>
        <c:lblOffset val="100"/>
        <c:noMultiLvlLbl val="0"/>
      </c:catAx>
      <c:valAx>
        <c:axId val="19036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310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5555727.0010972135</c:v>
                </c:pt>
                <c:pt idx="1">
                  <c:v>2445776.3334827432</c:v>
                </c:pt>
                <c:pt idx="2">
                  <c:v>5832032.203576122</c:v>
                </c:pt>
                <c:pt idx="3">
                  <c:v>6342800.911268931</c:v>
                </c:pt>
                <c:pt idx="4">
                  <c:v>5387354.470649583</c:v>
                </c:pt>
              </c:numCache>
            </c:numRef>
          </c:val>
        </c:ser>
        <c:axId val="37111772"/>
        <c:axId val="65570493"/>
      </c:barChart>
      <c:catAx>
        <c:axId val="3711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570493"/>
        <c:crosses val="autoZero"/>
        <c:auto val="1"/>
        <c:lblOffset val="100"/>
        <c:noMultiLvlLbl val="0"/>
      </c:catAx>
      <c:valAx>
        <c:axId val="6557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111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121744</c:v>
                </c:pt>
                <c:pt idx="1">
                  <c:v>1638</c:v>
                </c:pt>
                <c:pt idx="2">
                  <c:v>321</c:v>
                </c:pt>
                <c:pt idx="3">
                  <c:v>351</c:v>
                </c:pt>
                <c:pt idx="4">
                  <c:v>4576</c:v>
                </c:pt>
                <c:pt idx="5">
                  <c:v>886</c:v>
                </c:pt>
                <c:pt idx="6">
                  <c:v>202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cf8fc2d-e504-4f05-bcfd-4318f758ae2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$161.23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20053217-352d-4efb-85e7-19a1cbeb178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897,197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cb3a02a-c263-4229-a3ce-ac888d702ea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939,696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4f1ee84-b5ed-4ef4-bd63-e92f0366425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$348,475,592,053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2ef8a60-4905-4800-a1fb-8d10897a58a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129,718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724854</v>
      </c>
      <c r="C6" s="7">
        <f>B6/B$9</f>
        <v>0.8079095226577886</v>
      </c>
      <c r="D6" s="14">
        <v>98936150396</v>
      </c>
      <c r="E6" s="7">
        <f>D6/D$9</f>
        <v>0.6136466456368016</v>
      </c>
    </row>
    <row r="7" spans="1:5" ht="12.75">
      <c r="A7" s="1" t="s">
        <v>30</v>
      </c>
      <c r="B7" s="6">
        <v>172343</v>
      </c>
      <c r="C7" s="7">
        <f>B7/B$9</f>
        <v>0.19209047734221135</v>
      </c>
      <c r="D7" s="14">
        <v>62290430242</v>
      </c>
      <c r="E7" s="7">
        <f>D7/D$9</f>
        <v>0.3863533543631984</v>
      </c>
    </row>
    <row r="9" spans="1:7" ht="12.75">
      <c r="A9" s="9" t="s">
        <v>12</v>
      </c>
      <c r="B9" s="10">
        <f>SUM(B6:B7)</f>
        <v>897197</v>
      </c>
      <c r="C9" s="29">
        <f>SUM(C6:C7)</f>
        <v>1</v>
      </c>
      <c r="D9" s="15">
        <f>SUM(D6:D7)</f>
        <v>161226580638</v>
      </c>
      <c r="E9" s="29">
        <f>SUM(E6:E7)</f>
        <v>1</v>
      </c>
      <c r="G9" s="54">
        <f>+D9/1000000000</f>
        <v>161.226580638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121744</v>
      </c>
      <c r="C5" s="7">
        <f>B5/B$13</f>
        <v>0.9385281919240198</v>
      </c>
      <c r="D5" s="6">
        <v>897197</v>
      </c>
      <c r="E5" s="7">
        <f>D5/D$13</f>
        <v>0.9547736714852463</v>
      </c>
      <c r="F5" s="14">
        <v>161226580638</v>
      </c>
      <c r="G5" s="7">
        <f>F5/F$13</f>
        <v>0.4626624771283232</v>
      </c>
      <c r="H5" s="14">
        <f>IF(D5=0,"-",+F5/D5)</f>
        <v>179700.31179105592</v>
      </c>
      <c r="I5" s="25"/>
    </row>
    <row r="6" spans="1:8" ht="12.75">
      <c r="A6" s="51" t="s">
        <v>6</v>
      </c>
      <c r="B6" s="6">
        <v>1638</v>
      </c>
      <c r="C6" s="7">
        <f aca="true" t="shared" si="0" ref="C6:C11">B6/B$13</f>
        <v>0.01262739172666862</v>
      </c>
      <c r="D6" s="6">
        <v>6464</v>
      </c>
      <c r="E6" s="7">
        <f aca="true" t="shared" si="1" ref="E6:E11">D6/D$13</f>
        <v>0.006878820384464763</v>
      </c>
      <c r="F6" s="14">
        <v>4928773969</v>
      </c>
      <c r="G6" s="7">
        <f aca="true" t="shared" si="2" ref="G6:G11">F6/F$13</f>
        <v>0.014143814032893236</v>
      </c>
      <c r="H6" s="14">
        <f aca="true" t="shared" si="3" ref="H6:H11">IF(D6=0,"-",+F6/D6)</f>
        <v>762495.9729269802</v>
      </c>
    </row>
    <row r="7" spans="1:8" ht="12.75">
      <c r="A7" s="51" t="s">
        <v>7</v>
      </c>
      <c r="B7" s="6">
        <v>321</v>
      </c>
      <c r="C7" s="7">
        <f t="shared" si="0"/>
        <v>0.0024745987449698577</v>
      </c>
      <c r="D7" s="6">
        <v>1574</v>
      </c>
      <c r="E7" s="7">
        <f t="shared" si="1"/>
        <v>0.0016750097904002998</v>
      </c>
      <c r="F7" s="14">
        <v>1233000614</v>
      </c>
      <c r="G7" s="7">
        <f t="shared" si="2"/>
        <v>0.003538269658244735</v>
      </c>
      <c r="H7" s="14">
        <f t="shared" si="3"/>
        <v>783354.9008894536</v>
      </c>
    </row>
    <row r="8" spans="1:8" ht="12.75">
      <c r="A8" s="51" t="s">
        <v>8</v>
      </c>
      <c r="B8" s="6">
        <v>351</v>
      </c>
      <c r="C8" s="7">
        <f t="shared" si="0"/>
        <v>0.0027058696557147044</v>
      </c>
      <c r="D8" s="6">
        <v>4349</v>
      </c>
      <c r="E8" s="7">
        <f t="shared" si="1"/>
        <v>0.004628092489485962</v>
      </c>
      <c r="F8" s="14">
        <v>2893439000</v>
      </c>
      <c r="G8" s="7">
        <f t="shared" si="2"/>
        <v>0.008303132460307103</v>
      </c>
      <c r="H8" s="14">
        <f t="shared" si="3"/>
        <v>665311.3359392964</v>
      </c>
    </row>
    <row r="9" spans="1:8" ht="12.75">
      <c r="A9" s="51" t="s">
        <v>9</v>
      </c>
      <c r="B9" s="6">
        <v>4576</v>
      </c>
      <c r="C9" s="7">
        <f t="shared" si="0"/>
        <v>0.035276522918947256</v>
      </c>
      <c r="D9" s="6">
        <v>27342</v>
      </c>
      <c r="E9" s="7">
        <f t="shared" si="1"/>
        <v>0.029096644021045105</v>
      </c>
      <c r="F9" s="14">
        <v>151904687664</v>
      </c>
      <c r="G9" s="7">
        <f t="shared" si="2"/>
        <v>0.4359119867451051</v>
      </c>
      <c r="H9" s="14">
        <f t="shared" si="3"/>
        <v>5555727.0010972135</v>
      </c>
    </row>
    <row r="10" spans="1:8" ht="12.75">
      <c r="A10" s="51" t="s">
        <v>10</v>
      </c>
      <c r="B10" s="6">
        <v>886</v>
      </c>
      <c r="C10" s="7">
        <f t="shared" si="0"/>
        <v>0.006830200897331134</v>
      </c>
      <c r="D10" s="6">
        <v>1734</v>
      </c>
      <c r="E10" s="7">
        <f t="shared" si="1"/>
        <v>0.0018452776216989323</v>
      </c>
      <c r="F10" s="14">
        <v>24742297000</v>
      </c>
      <c r="G10" s="7">
        <f t="shared" si="2"/>
        <v>0.07100152080733654</v>
      </c>
      <c r="H10" s="14">
        <f t="shared" si="3"/>
        <v>14268914.071510958</v>
      </c>
    </row>
    <row r="11" spans="1:8" ht="12.75">
      <c r="A11" s="51" t="s">
        <v>11</v>
      </c>
      <c r="B11" s="6">
        <v>202</v>
      </c>
      <c r="C11" s="7">
        <f t="shared" si="0"/>
        <v>0.0015572241323486332</v>
      </c>
      <c r="D11" s="6">
        <v>1036</v>
      </c>
      <c r="E11" s="7">
        <f t="shared" si="1"/>
        <v>0.0011024842076586472</v>
      </c>
      <c r="F11" s="14">
        <v>1546813168</v>
      </c>
      <c r="G11" s="7">
        <f t="shared" si="2"/>
        <v>0.004438799167790046</v>
      </c>
      <c r="H11" s="14">
        <f t="shared" si="3"/>
        <v>1493062.9034749034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129718</v>
      </c>
      <c r="C13" s="11">
        <f t="shared" si="4"/>
        <v>0.9999999999999999</v>
      </c>
      <c r="D13" s="10">
        <f t="shared" si="4"/>
        <v>939696</v>
      </c>
      <c r="E13" s="12">
        <f t="shared" si="4"/>
        <v>0.9999999999999999</v>
      </c>
      <c r="F13" s="15">
        <f t="shared" si="4"/>
        <v>348475592053</v>
      </c>
      <c r="G13" s="12">
        <f t="shared" si="4"/>
        <v>1</v>
      </c>
      <c r="H13" s="15">
        <f>F13/D13</f>
        <v>370838.64574607107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71574</v>
      </c>
      <c r="C16" s="7">
        <f aca="true" t="shared" si="5" ref="C16:C22">B16/B$24</f>
        <v>0.9749233807804945</v>
      </c>
      <c r="D16" s="6">
        <v>280028</v>
      </c>
      <c r="E16" s="7">
        <f aca="true" t="shared" si="6" ref="E16:E22">D16/D$24</f>
        <v>0.9804867630015301</v>
      </c>
      <c r="F16" s="20">
        <v>43523690089</v>
      </c>
      <c r="G16" s="7">
        <f aca="true" t="shared" si="7" ref="G16:G22">F16/F$24</f>
        <v>0.8426381428651569</v>
      </c>
      <c r="H16" s="20">
        <f aca="true" t="shared" si="8" ref="H16:H22">IF(D16=0,"-",+F16/D16)</f>
        <v>155426.20769708743</v>
      </c>
      <c r="J16" s="8"/>
      <c r="M16" s="1"/>
      <c r="N16" s="1"/>
    </row>
    <row r="17" spans="1:14" ht="12.75">
      <c r="A17" s="1" t="s">
        <v>6</v>
      </c>
      <c r="B17" s="6">
        <v>586</v>
      </c>
      <c r="C17" s="7">
        <f t="shared" si="5"/>
        <v>0.00798202002315603</v>
      </c>
      <c r="D17" s="6">
        <v>1639</v>
      </c>
      <c r="E17" s="7">
        <f t="shared" si="6"/>
        <v>0.005738775424455797</v>
      </c>
      <c r="F17" s="20">
        <v>881262974</v>
      </c>
      <c r="G17" s="7">
        <f t="shared" si="7"/>
        <v>0.01706164606605503</v>
      </c>
      <c r="H17" s="20">
        <f t="shared" si="8"/>
        <v>537683.3276388041</v>
      </c>
      <c r="J17" s="8"/>
      <c r="M17" s="1"/>
      <c r="N17" s="1"/>
    </row>
    <row r="18" spans="1:14" ht="12.75">
      <c r="A18" s="1" t="s">
        <v>7</v>
      </c>
      <c r="B18" s="6">
        <v>89</v>
      </c>
      <c r="C18" s="7">
        <f t="shared" si="5"/>
        <v>0.0012122863175100457</v>
      </c>
      <c r="D18" s="6">
        <v>350</v>
      </c>
      <c r="E18" s="7">
        <f t="shared" si="6"/>
        <v>0.0012254859051613965</v>
      </c>
      <c r="F18" s="20">
        <v>254424000</v>
      </c>
      <c r="G18" s="7">
        <f t="shared" si="7"/>
        <v>0.004925762646088413</v>
      </c>
      <c r="H18" s="20">
        <f t="shared" si="8"/>
        <v>726925.7142857143</v>
      </c>
      <c r="J18" s="8"/>
      <c r="M18" s="1"/>
      <c r="N18" s="1"/>
    </row>
    <row r="19" spans="1:14" ht="12.75">
      <c r="A19" s="1" t="s">
        <v>8</v>
      </c>
      <c r="B19" s="6">
        <v>211</v>
      </c>
      <c r="C19" s="7">
        <f t="shared" si="5"/>
        <v>0.0028740720561193215</v>
      </c>
      <c r="D19" s="6">
        <v>1064</v>
      </c>
      <c r="E19" s="7">
        <f t="shared" si="6"/>
        <v>0.0037254771516906453</v>
      </c>
      <c r="F19" s="20">
        <v>310485000</v>
      </c>
      <c r="G19" s="7">
        <f t="shared" si="7"/>
        <v>0.006011128726734745</v>
      </c>
      <c r="H19" s="20">
        <f t="shared" si="8"/>
        <v>291809.2105263158</v>
      </c>
      <c r="J19" s="8"/>
      <c r="M19" s="1"/>
      <c r="N19" s="1"/>
    </row>
    <row r="20" spans="1:14" ht="12.75">
      <c r="A20" s="1" t="s">
        <v>9</v>
      </c>
      <c r="B20" s="6">
        <v>801</v>
      </c>
      <c r="C20" s="7">
        <f t="shared" si="5"/>
        <v>0.01091057685759041</v>
      </c>
      <c r="D20" s="6">
        <v>2231</v>
      </c>
      <c r="E20" s="7">
        <f t="shared" si="6"/>
        <v>0.007811597298328787</v>
      </c>
      <c r="F20" s="20">
        <v>5456527000</v>
      </c>
      <c r="G20" s="7">
        <f t="shared" si="7"/>
        <v>0.10564080776173974</v>
      </c>
      <c r="H20" s="20">
        <f t="shared" si="8"/>
        <v>2445776.3334827432</v>
      </c>
      <c r="J20" s="8"/>
      <c r="M20" s="1"/>
      <c r="N20" s="1"/>
    </row>
    <row r="21" spans="1:14" ht="12.75">
      <c r="A21" s="1" t="s">
        <v>10</v>
      </c>
      <c r="B21" s="6">
        <v>80</v>
      </c>
      <c r="C21" s="7">
        <f t="shared" si="5"/>
        <v>0.0010896955663011647</v>
      </c>
      <c r="D21" s="6">
        <v>95</v>
      </c>
      <c r="E21" s="7">
        <f t="shared" si="6"/>
        <v>0.0003326318885438076</v>
      </c>
      <c r="F21" s="20">
        <v>963735000</v>
      </c>
      <c r="G21" s="7">
        <f t="shared" si="7"/>
        <v>0.01865834144470654</v>
      </c>
      <c r="H21" s="20">
        <f t="shared" si="8"/>
        <v>10144578.94736842</v>
      </c>
      <c r="J21" s="8"/>
      <c r="M21" s="1"/>
      <c r="N21" s="1"/>
    </row>
    <row r="22" spans="1:14" ht="12.75">
      <c r="A22" s="1" t="s">
        <v>11</v>
      </c>
      <c r="B22" s="6">
        <v>74</v>
      </c>
      <c r="C22" s="7">
        <f t="shared" si="5"/>
        <v>0.0010079683988285773</v>
      </c>
      <c r="D22" s="6">
        <v>194</v>
      </c>
      <c r="E22" s="7">
        <f t="shared" si="6"/>
        <v>0.0006792693302894598</v>
      </c>
      <c r="F22" s="20">
        <v>261573000</v>
      </c>
      <c r="G22" s="7">
        <f t="shared" si="7"/>
        <v>0.005064170489518616</v>
      </c>
      <c r="H22" s="20">
        <f t="shared" si="8"/>
        <v>1348314.4329896907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73415</v>
      </c>
      <c r="C24" s="11">
        <f t="shared" si="9"/>
        <v>1</v>
      </c>
      <c r="D24" s="10">
        <f t="shared" si="9"/>
        <v>285601</v>
      </c>
      <c r="E24" s="11">
        <f t="shared" si="9"/>
        <v>1</v>
      </c>
      <c r="F24" s="21">
        <f t="shared" si="9"/>
        <v>51651697063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121359</v>
      </c>
      <c r="C27" s="7">
        <f>B27/B$35</f>
        <v>0.9384903296652308</v>
      </c>
      <c r="D27" s="6">
        <v>617169</v>
      </c>
      <c r="E27" s="7">
        <f>D27/D$35</f>
        <v>0.9435464267422928</v>
      </c>
      <c r="F27" s="20">
        <v>117702890549</v>
      </c>
      <c r="G27" s="7">
        <f>F27/F$35</f>
        <v>0.39654115634108705</v>
      </c>
      <c r="H27" s="20">
        <f aca="true" t="shared" si="10" ref="H27:H33">IF(D27=0,"-",+F27/D27)</f>
        <v>190714.19748723606</v>
      </c>
      <c r="J27" s="8"/>
    </row>
    <row r="28" spans="1:10" ht="12.75">
      <c r="A28" s="1" t="s">
        <v>6</v>
      </c>
      <c r="B28" s="6">
        <v>1636</v>
      </c>
      <c r="C28" s="7">
        <f aca="true" t="shared" si="11" ref="C28:C33">B28/B$35</f>
        <v>0.012651473556409642</v>
      </c>
      <c r="D28" s="6">
        <v>4825</v>
      </c>
      <c r="E28" s="7">
        <f aca="true" t="shared" si="12" ref="E28:E33">D28/D$35</f>
        <v>0.007376604315886836</v>
      </c>
      <c r="F28" s="20">
        <v>4047510995</v>
      </c>
      <c r="G28" s="7">
        <f aca="true" t="shared" si="13" ref="G28:G33">F28/F$35</f>
        <v>0.013636068602685646</v>
      </c>
      <c r="H28" s="20">
        <f t="shared" si="10"/>
        <v>838862.3823834197</v>
      </c>
      <c r="J28" s="8"/>
    </row>
    <row r="29" spans="1:10" ht="12.75">
      <c r="A29" s="1" t="s">
        <v>7</v>
      </c>
      <c r="B29" s="6">
        <v>319</v>
      </c>
      <c r="C29" s="7">
        <f t="shared" si="11"/>
        <v>0.0024668826800089707</v>
      </c>
      <c r="D29" s="6">
        <v>1224</v>
      </c>
      <c r="E29" s="7">
        <f t="shared" si="12"/>
        <v>0.0018712878098747123</v>
      </c>
      <c r="F29" s="20">
        <v>978576614</v>
      </c>
      <c r="G29" s="7">
        <f t="shared" si="13"/>
        <v>0.0032968255942904066</v>
      </c>
      <c r="H29" s="20">
        <f t="shared" si="10"/>
        <v>799490.6977124183</v>
      </c>
      <c r="J29" s="8"/>
    </row>
    <row r="30" spans="1:10" ht="12.75">
      <c r="A30" s="1" t="s">
        <v>8</v>
      </c>
      <c r="B30" s="6">
        <v>351</v>
      </c>
      <c r="C30" s="7">
        <f t="shared" si="11"/>
        <v>0.0027143442654644157</v>
      </c>
      <c r="D30" s="6">
        <v>3285</v>
      </c>
      <c r="E30" s="7">
        <f t="shared" si="12"/>
        <v>0.005022206254443162</v>
      </c>
      <c r="F30" s="20">
        <v>2582954000</v>
      </c>
      <c r="G30" s="7">
        <f t="shared" si="13"/>
        <v>0.008701974617262602</v>
      </c>
      <c r="H30" s="20">
        <f t="shared" si="10"/>
        <v>786287.3668188737</v>
      </c>
      <c r="J30" s="8"/>
    </row>
    <row r="31" spans="1:10" ht="12.75">
      <c r="A31" s="1" t="s">
        <v>9</v>
      </c>
      <c r="B31" s="6">
        <v>4567</v>
      </c>
      <c r="C31" s="7">
        <f t="shared" si="11"/>
        <v>0.03531740814921933</v>
      </c>
      <c r="D31" s="6">
        <v>25111</v>
      </c>
      <c r="E31" s="7">
        <f t="shared" si="12"/>
        <v>0.03839044787072214</v>
      </c>
      <c r="F31" s="20">
        <v>146448160664</v>
      </c>
      <c r="G31" s="7">
        <f t="shared" si="13"/>
        <v>0.4933840001962572</v>
      </c>
      <c r="H31" s="20">
        <f t="shared" si="10"/>
        <v>5832032.203576122</v>
      </c>
      <c r="J31" s="8"/>
    </row>
    <row r="32" spans="1:10" ht="12.75">
      <c r="A32" s="1" t="s">
        <v>10</v>
      </c>
      <c r="B32" s="6">
        <v>884</v>
      </c>
      <c r="C32" s="7">
        <f t="shared" si="11"/>
        <v>0.006836126298206677</v>
      </c>
      <c r="D32" s="6">
        <v>1639</v>
      </c>
      <c r="E32" s="7">
        <f t="shared" si="12"/>
        <v>0.002505752222536482</v>
      </c>
      <c r="F32" s="20">
        <v>23778562000</v>
      </c>
      <c r="G32" s="7">
        <f t="shared" si="13"/>
        <v>0.08010999923305062</v>
      </c>
      <c r="H32" s="20">
        <f t="shared" si="10"/>
        <v>14507969.493593656</v>
      </c>
      <c r="J32" s="8"/>
    </row>
    <row r="33" spans="1:10" ht="12.75">
      <c r="A33" s="1" t="s">
        <v>11</v>
      </c>
      <c r="B33" s="6">
        <v>197</v>
      </c>
      <c r="C33" s="7">
        <f t="shared" si="11"/>
        <v>0.0015234353854600851</v>
      </c>
      <c r="D33" s="6">
        <v>842</v>
      </c>
      <c r="E33" s="7">
        <f t="shared" si="12"/>
        <v>0.001287274784243879</v>
      </c>
      <c r="F33" s="20">
        <v>1285240168</v>
      </c>
      <c r="G33" s="7">
        <f t="shared" si="13"/>
        <v>0.004329975415366407</v>
      </c>
      <c r="H33" s="20">
        <f t="shared" si="10"/>
        <v>1526413.5011876484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129313</v>
      </c>
      <c r="C35" s="11">
        <f t="shared" si="14"/>
        <v>0.9999999999999999</v>
      </c>
      <c r="D35" s="10">
        <f t="shared" si="14"/>
        <v>654095</v>
      </c>
      <c r="E35" s="11">
        <f t="shared" si="14"/>
        <v>0.9999999999999999</v>
      </c>
      <c r="F35" s="21">
        <f t="shared" si="14"/>
        <v>296823894990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112089</v>
      </c>
      <c r="C38" s="7">
        <f aca="true" t="shared" si="15" ref="C38:C44">B38/B$46</f>
        <v>0.9412441428883328</v>
      </c>
      <c r="D38" s="6">
        <v>441683</v>
      </c>
      <c r="E38" s="7">
        <f aca="true" t="shared" si="16" ref="E38:E44">D38/D$46</f>
        <v>0.9553930846519073</v>
      </c>
      <c r="F38" s="20">
        <v>76908121701</v>
      </c>
      <c r="G38" s="7">
        <f aca="true" t="shared" si="17" ref="G38:G44">F38/F$46</f>
        <v>0.4369119975214654</v>
      </c>
      <c r="H38" s="20">
        <f aca="true" t="shared" si="18" ref="H38:H44">IF(D38=0,"-",+F38/D38)</f>
        <v>174125.1569587238</v>
      </c>
      <c r="J38" s="8"/>
      <c r="N38" s="1"/>
    </row>
    <row r="39" spans="1:14" ht="12.75">
      <c r="A39" s="1" t="s">
        <v>6</v>
      </c>
      <c r="B39" s="6">
        <v>1584</v>
      </c>
      <c r="C39" s="7">
        <f t="shared" si="15"/>
        <v>0.013301311657121744</v>
      </c>
      <c r="D39" s="6">
        <v>4042</v>
      </c>
      <c r="E39" s="7">
        <f t="shared" si="16"/>
        <v>0.00874314575875234</v>
      </c>
      <c r="F39" s="20">
        <v>3510845995</v>
      </c>
      <c r="G39" s="7">
        <f t="shared" si="17"/>
        <v>0.019944977236984605</v>
      </c>
      <c r="H39" s="20">
        <f t="shared" si="18"/>
        <v>868591.2902028699</v>
      </c>
      <c r="J39" s="8"/>
      <c r="N39" s="1"/>
    </row>
    <row r="40" spans="1:14" ht="12.75">
      <c r="A40" s="1" t="s">
        <v>7</v>
      </c>
      <c r="B40" s="6">
        <v>312</v>
      </c>
      <c r="C40" s="7">
        <f t="shared" si="15"/>
        <v>0.002619955326402768</v>
      </c>
      <c r="D40" s="6">
        <v>888</v>
      </c>
      <c r="E40" s="7">
        <f t="shared" si="16"/>
        <v>0.0019208098549658775</v>
      </c>
      <c r="F40" s="20">
        <v>752666614</v>
      </c>
      <c r="G40" s="7">
        <f t="shared" si="17"/>
        <v>0.004275869264743491</v>
      </c>
      <c r="H40" s="20">
        <f t="shared" si="18"/>
        <v>847597.5382882883</v>
      </c>
      <c r="J40" s="8"/>
      <c r="N40" s="1"/>
    </row>
    <row r="41" spans="1:14" ht="12.75">
      <c r="A41" s="1" t="s">
        <v>8</v>
      </c>
      <c r="B41" s="6">
        <v>341</v>
      </c>
      <c r="C41" s="7">
        <f t="shared" si="15"/>
        <v>0.00286347681507482</v>
      </c>
      <c r="D41" s="6">
        <v>2261</v>
      </c>
      <c r="E41" s="7">
        <f t="shared" si="16"/>
        <v>0.004890710678015595</v>
      </c>
      <c r="F41" s="20">
        <v>1875787000</v>
      </c>
      <c r="G41" s="7">
        <f t="shared" si="17"/>
        <v>0.010656271756070474</v>
      </c>
      <c r="H41" s="20">
        <f t="shared" si="18"/>
        <v>829627.1561256081</v>
      </c>
      <c r="J41" s="8"/>
      <c r="N41" s="1"/>
    </row>
    <row r="42" spans="1:14" ht="12.75">
      <c r="A42" s="1" t="s">
        <v>9</v>
      </c>
      <c r="B42" s="6">
        <v>3720</v>
      </c>
      <c r="C42" s="7">
        <f t="shared" si="15"/>
        <v>0.031237928891725306</v>
      </c>
      <c r="D42" s="6">
        <v>11687</v>
      </c>
      <c r="E42" s="7">
        <f t="shared" si="16"/>
        <v>0.025279847719579064</v>
      </c>
      <c r="F42" s="20">
        <v>74128314250</v>
      </c>
      <c r="G42" s="7">
        <f t="shared" si="17"/>
        <v>0.4211200213389854</v>
      </c>
      <c r="H42" s="20">
        <f t="shared" si="18"/>
        <v>6342800.911268931</v>
      </c>
      <c r="J42" s="8"/>
      <c r="N42" s="1"/>
    </row>
    <row r="43" spans="1:14" ht="12.75">
      <c r="A43" s="1" t="s">
        <v>10</v>
      </c>
      <c r="B43" s="6">
        <v>882</v>
      </c>
      <c r="C43" s="7">
        <f t="shared" si="15"/>
        <v>0.007406412172715517</v>
      </c>
      <c r="D43" s="6">
        <v>1275</v>
      </c>
      <c r="E43" s="7">
        <f t="shared" si="16"/>
        <v>0.0027579195552719523</v>
      </c>
      <c r="F43" s="20">
        <v>18105683000</v>
      </c>
      <c r="G43" s="7">
        <f t="shared" si="17"/>
        <v>0.10285766900893616</v>
      </c>
      <c r="H43" s="20">
        <f t="shared" si="18"/>
        <v>14200535.68627451</v>
      </c>
      <c r="J43" s="8"/>
      <c r="N43" s="1"/>
    </row>
    <row r="44" spans="1:14" ht="12.75">
      <c r="A44" s="1" t="s">
        <v>11</v>
      </c>
      <c r="B44" s="6">
        <v>158</v>
      </c>
      <c r="C44" s="7">
        <f t="shared" si="15"/>
        <v>0.0013267722486270427</v>
      </c>
      <c r="D44" s="6">
        <v>469</v>
      </c>
      <c r="E44" s="7">
        <f t="shared" si="16"/>
        <v>0.001014481781507879</v>
      </c>
      <c r="F44" s="20">
        <v>745154611</v>
      </c>
      <c r="G44" s="7">
        <f t="shared" si="17"/>
        <v>0.00423319387281444</v>
      </c>
      <c r="H44" s="20">
        <f t="shared" si="18"/>
        <v>1588815.801705757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119086</v>
      </c>
      <c r="C46" s="11">
        <f t="shared" si="19"/>
        <v>1</v>
      </c>
      <c r="D46" s="10">
        <f t="shared" si="19"/>
        <v>462305</v>
      </c>
      <c r="E46" s="11">
        <f t="shared" si="19"/>
        <v>1</v>
      </c>
      <c r="F46" s="10">
        <f t="shared" si="19"/>
        <v>176026573171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97007</v>
      </c>
      <c r="C49" s="7">
        <f aca="true" t="shared" si="20" ref="C49:C55">B49/B$57</f>
        <v>0.9472137326315995</v>
      </c>
      <c r="D49" s="6">
        <v>175486</v>
      </c>
      <c r="E49" s="7">
        <f aca="true" t="shared" si="21" ref="E49:E55">D49/D$57</f>
        <v>0.914990354033057</v>
      </c>
      <c r="F49" s="20">
        <v>40794768848</v>
      </c>
      <c r="G49" s="7">
        <f aca="true" t="shared" si="22" ref="G49:G55">F49/F$57</f>
        <v>0.3377125273449851</v>
      </c>
      <c r="H49" s="20">
        <f aca="true" t="shared" si="23" ref="H49:H55">IF(D49=0,"-",+F49/D49)</f>
        <v>232467.36975029347</v>
      </c>
      <c r="J49" s="8"/>
      <c r="N49" s="1"/>
    </row>
    <row r="50" spans="1:14" ht="12.75">
      <c r="A50" s="1" t="s">
        <v>6</v>
      </c>
      <c r="B50" s="6">
        <v>587</v>
      </c>
      <c r="C50" s="7">
        <f t="shared" si="20"/>
        <v>0.005731694218507416</v>
      </c>
      <c r="D50" s="6">
        <v>783</v>
      </c>
      <c r="E50" s="7">
        <f t="shared" si="21"/>
        <v>0.004082590333176912</v>
      </c>
      <c r="F50" s="20">
        <v>536665000</v>
      </c>
      <c r="G50" s="7">
        <f t="shared" si="22"/>
        <v>0.004442689555685074</v>
      </c>
      <c r="H50" s="20">
        <f t="shared" si="23"/>
        <v>685395.9131545338</v>
      </c>
      <c r="J50" s="8"/>
      <c r="N50" s="1"/>
    </row>
    <row r="51" spans="1:14" ht="12.75">
      <c r="A51" s="1" t="s">
        <v>7</v>
      </c>
      <c r="B51" s="6">
        <v>53</v>
      </c>
      <c r="C51" s="7">
        <f t="shared" si="20"/>
        <v>0.000517512425180397</v>
      </c>
      <c r="D51" s="6">
        <v>336</v>
      </c>
      <c r="E51" s="7">
        <f t="shared" si="21"/>
        <v>0.0017519161582981385</v>
      </c>
      <c r="F51" s="20">
        <v>225910000</v>
      </c>
      <c r="G51" s="7">
        <f t="shared" si="22"/>
        <v>0.0018701573561249849</v>
      </c>
      <c r="H51" s="20">
        <f t="shared" si="23"/>
        <v>672351.1904761905</v>
      </c>
      <c r="J51" s="8"/>
      <c r="N51" s="1"/>
    </row>
    <row r="52" spans="1:14" ht="12.75">
      <c r="A52" s="1" t="s">
        <v>8</v>
      </c>
      <c r="B52" s="6">
        <v>312</v>
      </c>
      <c r="C52" s="7">
        <f t="shared" si="20"/>
        <v>0.0030464882387978088</v>
      </c>
      <c r="D52" s="6">
        <v>1024</v>
      </c>
      <c r="E52" s="7">
        <f t="shared" si="21"/>
        <v>0.005339173053860994</v>
      </c>
      <c r="F52" s="20">
        <v>707167000</v>
      </c>
      <c r="G52" s="7">
        <f t="shared" si="22"/>
        <v>0.005854161245889236</v>
      </c>
      <c r="H52" s="20">
        <f t="shared" si="23"/>
        <v>690592.7734375</v>
      </c>
      <c r="J52" s="8"/>
      <c r="N52" s="1"/>
    </row>
    <row r="53" spans="1:14" ht="12.75">
      <c r="A53" s="1" t="s">
        <v>9</v>
      </c>
      <c r="B53" s="6">
        <v>4021</v>
      </c>
      <c r="C53" s="7">
        <f t="shared" si="20"/>
        <v>0.03926259361604484</v>
      </c>
      <c r="D53" s="6">
        <v>13424</v>
      </c>
      <c r="E53" s="7">
        <f t="shared" si="21"/>
        <v>0.06999322175295897</v>
      </c>
      <c r="F53" s="20">
        <v>72319846414</v>
      </c>
      <c r="G53" s="7">
        <f t="shared" si="22"/>
        <v>0.5986874984063176</v>
      </c>
      <c r="H53" s="20">
        <f t="shared" si="23"/>
        <v>5387354.470649583</v>
      </c>
      <c r="J53" s="8"/>
      <c r="N53" s="1"/>
    </row>
    <row r="54" spans="1:14" ht="12.75">
      <c r="A54" s="1" t="s">
        <v>10</v>
      </c>
      <c r="B54" s="6">
        <v>277</v>
      </c>
      <c r="C54" s="7">
        <f t="shared" si="20"/>
        <v>0.0027047347504711317</v>
      </c>
      <c r="D54" s="6">
        <v>364</v>
      </c>
      <c r="E54" s="7">
        <f t="shared" si="21"/>
        <v>0.00189790917148965</v>
      </c>
      <c r="F54" s="20">
        <v>5672879000</v>
      </c>
      <c r="G54" s="7">
        <f t="shared" si="22"/>
        <v>0.046961960038320344</v>
      </c>
      <c r="H54" s="20">
        <f t="shared" si="23"/>
        <v>15584832.417582417</v>
      </c>
      <c r="J54" s="8"/>
      <c r="N54" s="1"/>
    </row>
    <row r="55" spans="1:14" ht="12.75">
      <c r="A55" s="1" t="s">
        <v>11</v>
      </c>
      <c r="B55" s="6">
        <v>156</v>
      </c>
      <c r="C55" s="7">
        <f t="shared" si="20"/>
        <v>0.0015232441193989044</v>
      </c>
      <c r="D55" s="6">
        <v>373</v>
      </c>
      <c r="E55" s="7">
        <f t="shared" si="21"/>
        <v>0.0019448354971583503</v>
      </c>
      <c r="F55" s="20">
        <v>540085557</v>
      </c>
      <c r="G55" s="7">
        <f t="shared" si="22"/>
        <v>0.004471006052677659</v>
      </c>
      <c r="H55" s="20">
        <f t="shared" si="23"/>
        <v>1447950.5549597854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102413</v>
      </c>
      <c r="C57" s="11">
        <f t="shared" si="24"/>
        <v>1</v>
      </c>
      <c r="D57" s="10">
        <f t="shared" si="24"/>
        <v>191790</v>
      </c>
      <c r="E57" s="11">
        <f t="shared" si="24"/>
        <v>1</v>
      </c>
      <c r="F57" s="10">
        <f t="shared" si="24"/>
        <v>120797321819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2010-05-03T12:33:30Z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